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47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nbjoueurs">'[1]Menu'!$D$7</definedName>
  </definedNames>
  <calcPr fullCalcOnLoad="1"/>
</workbook>
</file>

<file path=xl/sharedStrings.xml><?xml version="1.0" encoding="utf-8"?>
<sst xmlns="http://schemas.openxmlformats.org/spreadsheetml/2006/main" count="63" uniqueCount="36">
  <si>
    <t>Clas</t>
  </si>
  <si>
    <t>Nom Prénom</t>
  </si>
  <si>
    <t>Ancienne
cote</t>
  </si>
  <si>
    <t>n°lic.</t>
  </si>
  <si>
    <t>Cote</t>
  </si>
  <si>
    <t>B
Bonus</t>
  </si>
  <si>
    <t>PE
Pt Expér</t>
  </si>
  <si>
    <t>PJ
Pt de Jeu</t>
  </si>
  <si>
    <t>B+PE+PJ
Pts</t>
  </si>
  <si>
    <t>Nouvelle
cote</t>
  </si>
  <si>
    <t>Jérôme PASCAL</t>
  </si>
  <si>
    <t xml:space="preserve">Pierre-Olivier GEORGET </t>
  </si>
  <si>
    <t>Antonin MICHEL</t>
  </si>
  <si>
    <t>Hervé BOHBOT</t>
  </si>
  <si>
    <t>Pierre SALVATI</t>
  </si>
  <si>
    <t>Alexander GUILBERT</t>
  </si>
  <si>
    <t>Gilles SAUZE</t>
  </si>
  <si>
    <t>Francis DESBAZEILLE</t>
  </si>
  <si>
    <t>Jean-françois RAMEL</t>
  </si>
  <si>
    <t>Chantal JAFFUEL</t>
  </si>
  <si>
    <t>Ahmed JARMOUNI</t>
  </si>
  <si>
    <t>Patrice BULAT</t>
  </si>
  <si>
    <t>Laurent MAHE</t>
  </si>
  <si>
    <t>Patrick MERIAUX</t>
  </si>
  <si>
    <t>Stéphane LEGRAND</t>
  </si>
  <si>
    <t>Janine BETSCH</t>
  </si>
  <si>
    <t>Pierrette BACOT</t>
  </si>
  <si>
    <t>Jean-François CASTANIER</t>
  </si>
  <si>
    <t>Gilberte SCHWAB</t>
  </si>
  <si>
    <t>Sylvie DAMIAN</t>
  </si>
  <si>
    <t>Maryse MARIN</t>
  </si>
  <si>
    <t>Denise BAU</t>
  </si>
  <si>
    <t>Alain DUCHATEAU</t>
  </si>
  <si>
    <t>Anne-Marie MAIRE</t>
  </si>
  <si>
    <t>Corinne NEGRE</t>
  </si>
  <si>
    <t>Marie-Françoise VACQUIE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</si>
</sst>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&quot;;\-#,##0&quot;  &quot;;"/>
    <numFmt numFmtId="165" formatCode="#,##0&quot;  &quot;;\-#,##0&quot;  &quot;;0&quot;  &quot;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19" applyFont="1" applyFill="1" applyBorder="1">
      <alignment/>
      <protection/>
    </xf>
    <xf numFmtId="0" fontId="1" fillId="3" borderId="1" xfId="19" applyFont="1" applyFill="1" applyBorder="1" applyAlignment="1">
      <alignment horizontal="center" wrapText="1"/>
      <protection/>
    </xf>
    <xf numFmtId="0" fontId="1" fillId="2" borderId="1" xfId="19" applyFont="1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 wrapText="1"/>
      <protection/>
    </xf>
    <xf numFmtId="164" fontId="0" fillId="0" borderId="1" xfId="19" applyNumberFormat="1" applyBorder="1" applyAlignment="1">
      <alignment/>
      <protection/>
    </xf>
    <xf numFmtId="3" fontId="0" fillId="0" borderId="1" xfId="19" applyNumberFormat="1" applyBorder="1" applyAlignment="1">
      <alignment horizontal="left" indent="1"/>
      <protection/>
    </xf>
    <xf numFmtId="165" fontId="0" fillId="0" borderId="1" xfId="19" applyNumberFormat="1" applyBorder="1">
      <alignment/>
      <protection/>
    </xf>
    <xf numFmtId="1" fontId="0" fillId="0" borderId="1" xfId="19" applyNumberFormat="1" applyBorder="1">
      <alignment/>
      <protection/>
    </xf>
    <xf numFmtId="165" fontId="0" fillId="0" borderId="1" xfId="19" applyNumberFormat="1" applyBorder="1" applyAlignment="1">
      <alignment horizontal="left" inden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urFormuleClassiqu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rabble\Montpellier\2004-2005\Festival\classic_scra_montpellier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e_situation"/>
      <sheetName val="caractéristiques_tournoi"/>
      <sheetName val="bd_enreg"/>
      <sheetName val="classementinitial"/>
      <sheetName val="match1"/>
      <sheetName val="match2"/>
      <sheetName val="match3"/>
      <sheetName val="match4"/>
      <sheetName val="match5"/>
      <sheetName val="match6"/>
      <sheetName val="match7"/>
      <sheetName val="match1_mef"/>
      <sheetName val="match2_mef"/>
      <sheetName val="match3_mef"/>
      <sheetName val="match4_mef"/>
      <sheetName val="match5_mef"/>
      <sheetName val="match6_mef"/>
      <sheetName val="match7_mef"/>
      <sheetName val="classementintermédiaire"/>
      <sheetName val="CalculNouvelleCote"/>
    </sheetNames>
    <sheetDataSet>
      <sheetData sheetId="0">
        <row r="7">
          <cell r="D7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D2" sqref="D2"/>
    </sheetView>
  </sheetViews>
  <sheetFormatPr defaultColWidth="11.421875" defaultRowHeight="12.75"/>
  <cols>
    <col min="2" max="2" width="28.28125" style="0" customWidth="1"/>
    <col min="5" max="5" width="26.8515625" style="0" customWidth="1"/>
  </cols>
  <sheetData>
    <row r="1" spans="1:11" ht="25.5">
      <c r="A1" s="1" t="s">
        <v>0</v>
      </c>
      <c r="B1" s="1" t="s">
        <v>1</v>
      </c>
      <c r="C1" s="2" t="s">
        <v>2</v>
      </c>
      <c r="D1" s="3" t="s">
        <v>3</v>
      </c>
      <c r="E1" s="1" t="s">
        <v>1</v>
      </c>
      <c r="F1" s="1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2" t="s">
        <v>9</v>
      </c>
    </row>
    <row r="2" spans="1:11" ht="12.75">
      <c r="A2" s="5">
        <v>1</v>
      </c>
      <c r="B2" s="6" t="s">
        <v>10</v>
      </c>
      <c r="C2" s="7">
        <v>1400</v>
      </c>
      <c r="D2" s="8">
        <v>2088077</v>
      </c>
      <c r="E2" s="9" t="s">
        <v>11</v>
      </c>
      <c r="F2" s="7">
        <v>2225</v>
      </c>
      <c r="G2" s="7">
        <v>50</v>
      </c>
      <c r="H2" s="7">
        <f aca="true" t="shared" si="0" ref="H2:H26">nbjoueurs+1-A2</f>
        <v>26</v>
      </c>
      <c r="I2" s="7">
        <f>IF(F2&gt;=C2,2*(F2-C2)/3,(F2-C2)/5)</f>
        <v>550</v>
      </c>
      <c r="J2" s="7">
        <f aca="true" t="shared" si="1" ref="J2:J26">G2+H2+I2</f>
        <v>626</v>
      </c>
      <c r="K2" s="7">
        <f>C2+G2+H2+I2</f>
        <v>2026</v>
      </c>
    </row>
    <row r="3" spans="1:11" ht="12.75">
      <c r="A3" s="5">
        <v>2</v>
      </c>
      <c r="B3" s="6" t="s">
        <v>12</v>
      </c>
      <c r="C3" s="7">
        <v>1820</v>
      </c>
      <c r="D3" s="8">
        <v>2055798</v>
      </c>
      <c r="E3" s="9" t="s">
        <v>13</v>
      </c>
      <c r="F3" s="7">
        <v>2192</v>
      </c>
      <c r="G3" s="7">
        <v>25</v>
      </c>
      <c r="H3" s="7">
        <f t="shared" si="0"/>
        <v>25</v>
      </c>
      <c r="I3" s="7">
        <f>IF(F3&gt;=C3,2*(F3-C3)/3,(F3-C3)/5)</f>
        <v>248</v>
      </c>
      <c r="J3" s="7">
        <f t="shared" si="1"/>
        <v>298</v>
      </c>
      <c r="K3" s="7">
        <f>C3+G3+H3+I3</f>
        <v>2118</v>
      </c>
    </row>
    <row r="4" spans="1:11" ht="12.75">
      <c r="A4" s="5">
        <v>3</v>
      </c>
      <c r="B4" s="6" t="s">
        <v>14</v>
      </c>
      <c r="C4" s="7">
        <v>1400</v>
      </c>
      <c r="D4" s="8">
        <v>2024308</v>
      </c>
      <c r="E4" s="9" t="s">
        <v>12</v>
      </c>
      <c r="F4" s="7">
        <v>1820</v>
      </c>
      <c r="G4" s="7">
        <v>10</v>
      </c>
      <c r="H4" s="7">
        <f t="shared" si="0"/>
        <v>24</v>
      </c>
      <c r="I4" s="7">
        <f>IF(F4&gt;=C4,2*(F4-C4)/3,(F4-C4)/5)</f>
        <v>280</v>
      </c>
      <c r="J4" s="7">
        <f t="shared" si="1"/>
        <v>314</v>
      </c>
      <c r="K4" s="7">
        <f>C4+G4+H4+I4</f>
        <v>1714</v>
      </c>
    </row>
    <row r="5" spans="1:11" ht="12.75">
      <c r="A5" s="5">
        <v>4</v>
      </c>
      <c r="B5" s="6" t="s">
        <v>15</v>
      </c>
      <c r="C5" s="7">
        <v>1500</v>
      </c>
      <c r="D5" s="8">
        <v>2222268</v>
      </c>
      <c r="E5" s="9" t="s">
        <v>16</v>
      </c>
      <c r="F5" s="7">
        <v>1632</v>
      </c>
      <c r="G5" s="7">
        <v>5</v>
      </c>
      <c r="H5" s="7">
        <f t="shared" si="0"/>
        <v>23</v>
      </c>
      <c r="I5" s="7">
        <f>IF(F5&gt;=C5,2*(F5-C5)/3,(F5-C5)/5)</f>
        <v>88</v>
      </c>
      <c r="J5" s="7">
        <f t="shared" si="1"/>
        <v>116</v>
      </c>
      <c r="K5" s="7">
        <f>C5+G5+H5+I5</f>
        <v>1616</v>
      </c>
    </row>
    <row r="6" spans="1:11" ht="12.75">
      <c r="A6" s="5">
        <v>5</v>
      </c>
      <c r="B6" s="6" t="s">
        <v>17</v>
      </c>
      <c r="C6" s="7">
        <v>1300</v>
      </c>
      <c r="D6" s="8">
        <v>1922423</v>
      </c>
      <c r="E6" s="9" t="s">
        <v>18</v>
      </c>
      <c r="F6" s="7">
        <v>1581</v>
      </c>
      <c r="G6" s="7"/>
      <c r="H6" s="7">
        <f t="shared" si="0"/>
        <v>22</v>
      </c>
      <c r="I6" s="7">
        <f>IF(F6&gt;=C6,2*(F6-C6)/3,(F6-C6)/5)</f>
        <v>187.33333333333334</v>
      </c>
      <c r="J6" s="7">
        <f t="shared" si="1"/>
        <v>209.33333333333334</v>
      </c>
      <c r="K6" s="7">
        <f>C6+G6+H6+I6</f>
        <v>1509.3333333333333</v>
      </c>
    </row>
    <row r="7" spans="1:11" ht="12.75">
      <c r="A7" s="5">
        <v>6</v>
      </c>
      <c r="B7" s="6" t="s">
        <v>13</v>
      </c>
      <c r="C7" s="7">
        <v>2192</v>
      </c>
      <c r="D7" s="8">
        <v>2696538</v>
      </c>
      <c r="E7" s="9" t="s">
        <v>19</v>
      </c>
      <c r="F7" s="7">
        <v>1560</v>
      </c>
      <c r="G7" s="7"/>
      <c r="H7" s="7">
        <f t="shared" si="0"/>
        <v>21</v>
      </c>
      <c r="I7" s="7">
        <f>IF(F7&gt;=C7,2*(F7-C7)/3,(F7-C7)/5)</f>
        <v>-126.4</v>
      </c>
      <c r="J7" s="7">
        <f t="shared" si="1"/>
        <v>-105.4</v>
      </c>
      <c r="K7" s="7">
        <f>C7+G7+H7+I7</f>
        <v>2086.6</v>
      </c>
    </row>
    <row r="8" spans="1:11" ht="12.75">
      <c r="A8" s="5">
        <v>7</v>
      </c>
      <c r="B8" s="6" t="s">
        <v>11</v>
      </c>
      <c r="C8" s="7">
        <v>2225</v>
      </c>
      <c r="D8" s="8">
        <v>2403857</v>
      </c>
      <c r="E8" s="9" t="s">
        <v>15</v>
      </c>
      <c r="F8" s="7">
        <v>1500</v>
      </c>
      <c r="G8" s="7"/>
      <c r="H8" s="7">
        <f t="shared" si="0"/>
        <v>20</v>
      </c>
      <c r="I8" s="7">
        <f>IF(F8&gt;=C8,2*(F8-C8)/3,(F8-C8)/5)</f>
        <v>-145</v>
      </c>
      <c r="J8" s="7">
        <f t="shared" si="1"/>
        <v>-125</v>
      </c>
      <c r="K8" s="7">
        <f>C8+G8+H8+I8</f>
        <v>2100</v>
      </c>
    </row>
    <row r="9" spans="1:11" ht="12.75">
      <c r="A9" s="5">
        <v>8</v>
      </c>
      <c r="B9" s="6" t="s">
        <v>20</v>
      </c>
      <c r="C9" s="7">
        <v>1400</v>
      </c>
      <c r="D9" s="8"/>
      <c r="E9" s="9" t="s">
        <v>21</v>
      </c>
      <c r="F9" s="7">
        <v>1500</v>
      </c>
      <c r="G9" s="7"/>
      <c r="H9" s="7">
        <f t="shared" si="0"/>
        <v>19</v>
      </c>
      <c r="I9" s="7">
        <f>IF(F9&gt;=C9,2*(F9-C9)/3,(F9-C9)/5)</f>
        <v>66.66666666666667</v>
      </c>
      <c r="J9" s="7">
        <f t="shared" si="1"/>
        <v>85.66666666666667</v>
      </c>
      <c r="K9" s="7">
        <f>C9+G9+H9+I9</f>
        <v>1485.6666666666667</v>
      </c>
    </row>
    <row r="10" spans="1:11" ht="12.75">
      <c r="A10" s="5">
        <v>9</v>
      </c>
      <c r="B10" s="6" t="s">
        <v>16</v>
      </c>
      <c r="C10" s="7">
        <v>1632</v>
      </c>
      <c r="D10" s="8">
        <v>2338172</v>
      </c>
      <c r="E10" s="9" t="s">
        <v>22</v>
      </c>
      <c r="F10" s="7">
        <v>1474</v>
      </c>
      <c r="G10" s="7"/>
      <c r="H10" s="7">
        <f t="shared" si="0"/>
        <v>18</v>
      </c>
      <c r="I10" s="7">
        <f>IF(F10&gt;=C10,2*(F10-C10)/3,(F10-C10)/5)</f>
        <v>-31.6</v>
      </c>
      <c r="J10" s="7">
        <f t="shared" si="1"/>
        <v>-13.600000000000001</v>
      </c>
      <c r="K10" s="7">
        <f>C10+G10+H10+I10</f>
        <v>1618.4</v>
      </c>
    </row>
    <row r="11" spans="1:11" ht="12.75">
      <c r="A11" s="5">
        <v>10</v>
      </c>
      <c r="B11" s="6" t="s">
        <v>18</v>
      </c>
      <c r="C11" s="7">
        <v>1581</v>
      </c>
      <c r="D11" s="8"/>
      <c r="E11" s="9" t="s">
        <v>23</v>
      </c>
      <c r="F11" s="7">
        <v>1441</v>
      </c>
      <c r="G11" s="7"/>
      <c r="H11" s="7">
        <f t="shared" si="0"/>
        <v>17</v>
      </c>
      <c r="I11" s="7">
        <f>IF(F11&gt;=C11,2*(F11-C11)/3,(F11-C11)/5)</f>
        <v>-28</v>
      </c>
      <c r="J11" s="7">
        <f t="shared" si="1"/>
        <v>-11</v>
      </c>
      <c r="K11" s="7">
        <f>C11+G11+H11+I11</f>
        <v>1570</v>
      </c>
    </row>
    <row r="12" spans="1:11" ht="12.75">
      <c r="A12" s="5">
        <v>11</v>
      </c>
      <c r="B12" s="6" t="s">
        <v>19</v>
      </c>
      <c r="C12" s="7">
        <v>1560</v>
      </c>
      <c r="D12" s="8"/>
      <c r="E12" s="9" t="s">
        <v>24</v>
      </c>
      <c r="F12" s="7">
        <v>1425</v>
      </c>
      <c r="G12" s="7"/>
      <c r="H12" s="7">
        <f t="shared" si="0"/>
        <v>16</v>
      </c>
      <c r="I12" s="7">
        <f>IF(F12&gt;=C12,2*(F12-C12)/3,(F12-C12)/5)</f>
        <v>-27</v>
      </c>
      <c r="J12" s="7">
        <f t="shared" si="1"/>
        <v>-11</v>
      </c>
      <c r="K12" s="7">
        <f>C12+G12+H12+I12</f>
        <v>1549</v>
      </c>
    </row>
    <row r="13" spans="1:11" ht="12.75">
      <c r="A13" s="5">
        <v>12</v>
      </c>
      <c r="B13" s="6" t="s">
        <v>25</v>
      </c>
      <c r="C13" s="7">
        <v>1414</v>
      </c>
      <c r="D13" s="8">
        <v>2228352</v>
      </c>
      <c r="E13" s="9" t="s">
        <v>26</v>
      </c>
      <c r="F13" s="7">
        <v>1421</v>
      </c>
      <c r="G13" s="7"/>
      <c r="H13" s="7">
        <f t="shared" si="0"/>
        <v>15</v>
      </c>
      <c r="I13" s="7">
        <f>IF(F13&gt;=C13,2*(F13-C13)/3,(F13-C13)/5)</f>
        <v>4.666666666666667</v>
      </c>
      <c r="J13" s="7">
        <f t="shared" si="1"/>
        <v>19.666666666666668</v>
      </c>
      <c r="K13" s="7">
        <f>C13+G13+H13+I13</f>
        <v>1433.6666666666667</v>
      </c>
    </row>
    <row r="14" spans="1:11" ht="12.75">
      <c r="A14" s="5">
        <v>13</v>
      </c>
      <c r="B14" s="6" t="s">
        <v>26</v>
      </c>
      <c r="C14" s="7">
        <v>1421</v>
      </c>
      <c r="D14" s="8">
        <v>2145903</v>
      </c>
      <c r="E14" s="9" t="s">
        <v>25</v>
      </c>
      <c r="F14" s="7">
        <v>1414</v>
      </c>
      <c r="G14" s="7"/>
      <c r="H14" s="7">
        <f t="shared" si="0"/>
        <v>14</v>
      </c>
      <c r="I14" s="7">
        <f>IF(F14&gt;=C14,2*(F14-C14)/3,(F14-C14)/5)</f>
        <v>-1.4</v>
      </c>
      <c r="J14" s="7">
        <f t="shared" si="1"/>
        <v>12.6</v>
      </c>
      <c r="K14" s="7">
        <f>C14+G14+H14+I14</f>
        <v>1433.6</v>
      </c>
    </row>
    <row r="15" spans="1:11" ht="12.75">
      <c r="A15" s="5">
        <v>14</v>
      </c>
      <c r="B15" s="6" t="s">
        <v>22</v>
      </c>
      <c r="C15" s="7">
        <v>1474</v>
      </c>
      <c r="D15" s="8"/>
      <c r="E15" s="9" t="s">
        <v>20</v>
      </c>
      <c r="F15" s="7">
        <v>1400</v>
      </c>
      <c r="G15" s="7"/>
      <c r="H15" s="7">
        <f t="shared" si="0"/>
        <v>13</v>
      </c>
      <c r="I15" s="7">
        <f>IF(F15&gt;=C15,2*(F15-C15)/3,(F15-C15)/5)</f>
        <v>-14.8</v>
      </c>
      <c r="J15" s="7">
        <f t="shared" si="1"/>
        <v>-1.8000000000000007</v>
      </c>
      <c r="K15" s="7">
        <f>C15+G15+H15+I15</f>
        <v>1472.2</v>
      </c>
    </row>
    <row r="16" spans="1:11" ht="12.75">
      <c r="A16" s="5">
        <v>15</v>
      </c>
      <c r="B16" s="6" t="s">
        <v>21</v>
      </c>
      <c r="C16" s="7">
        <v>1500</v>
      </c>
      <c r="D16" s="8">
        <v>2140414</v>
      </c>
      <c r="E16" s="9" t="s">
        <v>27</v>
      </c>
      <c r="F16" s="7">
        <v>1400</v>
      </c>
      <c r="G16" s="7"/>
      <c r="H16" s="7">
        <f t="shared" si="0"/>
        <v>12</v>
      </c>
      <c r="I16" s="7">
        <f>IF(F16&gt;=C16,2*(F16-C16)/3,(F16-C16)/5)</f>
        <v>-20</v>
      </c>
      <c r="J16" s="7">
        <f t="shared" si="1"/>
        <v>-8</v>
      </c>
      <c r="K16" s="7">
        <f>C16+G16+H16+I16</f>
        <v>1492</v>
      </c>
    </row>
    <row r="17" spans="1:11" ht="12.75">
      <c r="A17" s="5">
        <v>16</v>
      </c>
      <c r="B17" s="6" t="s">
        <v>23</v>
      </c>
      <c r="C17" s="7">
        <v>1441</v>
      </c>
      <c r="D17" s="8">
        <v>2277055</v>
      </c>
      <c r="E17" s="9" t="s">
        <v>10</v>
      </c>
      <c r="F17" s="7">
        <v>1400</v>
      </c>
      <c r="G17" s="7"/>
      <c r="H17" s="7">
        <f t="shared" si="0"/>
        <v>11</v>
      </c>
      <c r="I17" s="7">
        <f>IF(F17&gt;=C17,2*(F17-C17)/3,(F17-C17)/5)</f>
        <v>-8.2</v>
      </c>
      <c r="J17" s="7">
        <f t="shared" si="1"/>
        <v>2.8000000000000007</v>
      </c>
      <c r="K17" s="7">
        <f>C17+G17+H17+I17</f>
        <v>1443.8</v>
      </c>
    </row>
    <row r="18" spans="1:11" ht="12.75">
      <c r="A18" s="5">
        <v>17</v>
      </c>
      <c r="B18" s="6" t="s">
        <v>27</v>
      </c>
      <c r="C18" s="7">
        <v>1400</v>
      </c>
      <c r="D18" s="8">
        <v>1382672</v>
      </c>
      <c r="E18" s="9" t="s">
        <v>14</v>
      </c>
      <c r="F18" s="7">
        <v>1400</v>
      </c>
      <c r="G18" s="7"/>
      <c r="H18" s="7">
        <f t="shared" si="0"/>
        <v>10</v>
      </c>
      <c r="I18" s="7">
        <f>IF(F18&gt;=C18,2*(F18-C18)/3,(F18-C18)/5)</f>
        <v>0</v>
      </c>
      <c r="J18" s="7">
        <f t="shared" si="1"/>
        <v>10</v>
      </c>
      <c r="K18" s="7">
        <f>C18+G18+H18+I18</f>
        <v>1410</v>
      </c>
    </row>
    <row r="19" spans="1:11" ht="12.75">
      <c r="A19" s="5">
        <v>18</v>
      </c>
      <c r="B19" s="6" t="s">
        <v>28</v>
      </c>
      <c r="C19" s="7">
        <v>1396</v>
      </c>
      <c r="D19" s="8">
        <v>2163622</v>
      </c>
      <c r="E19" s="9" t="s">
        <v>29</v>
      </c>
      <c r="F19" s="7">
        <v>1400</v>
      </c>
      <c r="G19" s="7"/>
      <c r="H19" s="7">
        <f t="shared" si="0"/>
        <v>9</v>
      </c>
      <c r="I19" s="7">
        <f>IF(F19&gt;=C19,2*(F19-C19)/3,(F19-C19)/5)</f>
        <v>2.6666666666666665</v>
      </c>
      <c r="J19" s="7">
        <f t="shared" si="1"/>
        <v>11.666666666666666</v>
      </c>
      <c r="K19" s="7">
        <f>C19+G19+H19+I19</f>
        <v>1407.6666666666667</v>
      </c>
    </row>
    <row r="20" spans="1:11" ht="12.75">
      <c r="A20" s="5">
        <v>19</v>
      </c>
      <c r="B20" s="6" t="s">
        <v>24</v>
      </c>
      <c r="C20" s="7">
        <v>1425</v>
      </c>
      <c r="D20" s="8">
        <v>2560089</v>
      </c>
      <c r="E20" s="9" t="s">
        <v>28</v>
      </c>
      <c r="F20" s="7">
        <v>1396</v>
      </c>
      <c r="G20" s="7"/>
      <c r="H20" s="7">
        <f t="shared" si="0"/>
        <v>8</v>
      </c>
      <c r="I20" s="7">
        <f>IF(F20&gt;=C20,2*(F20-C20)/3,(F20-C20)/5)</f>
        <v>-5.8</v>
      </c>
      <c r="J20" s="7">
        <f t="shared" si="1"/>
        <v>2.2</v>
      </c>
      <c r="K20" s="7">
        <f>C20+G20+H20+I20</f>
        <v>1427.2</v>
      </c>
    </row>
    <row r="21" spans="1:11" ht="12.75">
      <c r="A21" s="5">
        <v>20</v>
      </c>
      <c r="B21" s="6" t="s">
        <v>29</v>
      </c>
      <c r="C21" s="7">
        <v>1400</v>
      </c>
      <c r="D21" s="8">
        <v>2559619</v>
      </c>
      <c r="E21" s="9" t="s">
        <v>17</v>
      </c>
      <c r="F21" s="7">
        <v>1300</v>
      </c>
      <c r="G21" s="7"/>
      <c r="H21" s="7">
        <f t="shared" si="0"/>
        <v>7</v>
      </c>
      <c r="I21" s="7">
        <f>IF(F21&gt;=C21,2*(F21-C21)/3,(F21-C21)/5)</f>
        <v>-20</v>
      </c>
      <c r="J21" s="7">
        <f t="shared" si="1"/>
        <v>-13</v>
      </c>
      <c r="K21" s="7">
        <f>C21+G21+H21+I21</f>
        <v>1387</v>
      </c>
    </row>
    <row r="22" spans="1:11" ht="12.75">
      <c r="A22" s="5">
        <v>21</v>
      </c>
      <c r="B22" s="6" t="s">
        <v>30</v>
      </c>
      <c r="C22" s="7">
        <v>1200</v>
      </c>
      <c r="D22" s="8">
        <v>1730308</v>
      </c>
      <c r="E22" s="9" t="s">
        <v>31</v>
      </c>
      <c r="F22" s="7">
        <v>1200</v>
      </c>
      <c r="G22" s="7"/>
      <c r="H22" s="7">
        <f t="shared" si="0"/>
        <v>6</v>
      </c>
      <c r="I22" s="7">
        <f>IF(F22&gt;=C22,2*(F22-C22)/3,(F22-C22)/5)</f>
        <v>0</v>
      </c>
      <c r="J22" s="7">
        <f t="shared" si="1"/>
        <v>6</v>
      </c>
      <c r="K22" s="7">
        <f>C22+G22+H22+I22</f>
        <v>1206</v>
      </c>
    </row>
    <row r="23" spans="1:11" ht="12.75">
      <c r="A23" s="5">
        <v>22</v>
      </c>
      <c r="B23" s="6" t="s">
        <v>32</v>
      </c>
      <c r="C23" s="7">
        <v>1143</v>
      </c>
      <c r="D23" s="8">
        <v>2237609</v>
      </c>
      <c r="E23" s="9" t="s">
        <v>30</v>
      </c>
      <c r="F23" s="7">
        <v>1200</v>
      </c>
      <c r="G23" s="7"/>
      <c r="H23" s="7">
        <f t="shared" si="0"/>
        <v>5</v>
      </c>
      <c r="I23" s="7">
        <f>IF(F23&gt;=C23,2*(F23-C23)/3,(F23-C23)/5)</f>
        <v>38</v>
      </c>
      <c r="J23" s="7">
        <f t="shared" si="1"/>
        <v>43</v>
      </c>
      <c r="K23" s="7">
        <f>C23+G23+H23+I23</f>
        <v>1186</v>
      </c>
    </row>
    <row r="24" spans="1:11" ht="12.75">
      <c r="A24" s="5">
        <v>23</v>
      </c>
      <c r="B24" s="6" t="s">
        <v>31</v>
      </c>
      <c r="C24" s="7">
        <v>1200</v>
      </c>
      <c r="D24" s="8">
        <v>1078858</v>
      </c>
      <c r="E24" s="9" t="s">
        <v>32</v>
      </c>
      <c r="F24" s="7">
        <v>1143</v>
      </c>
      <c r="G24" s="7"/>
      <c r="H24" s="7">
        <f t="shared" si="0"/>
        <v>4</v>
      </c>
      <c r="I24" s="7">
        <f>IF(F24&gt;=C24,2*(F24-C24)/3,(F24-C24)/5)</f>
        <v>-11.4</v>
      </c>
      <c r="J24" s="7">
        <f t="shared" si="1"/>
        <v>-7.4</v>
      </c>
      <c r="K24" s="7">
        <f>C24+G24+H24+I24</f>
        <v>1192.6</v>
      </c>
    </row>
    <row r="25" spans="1:11" ht="12.75">
      <c r="A25" s="5">
        <v>24</v>
      </c>
      <c r="B25" s="6" t="s">
        <v>33</v>
      </c>
      <c r="C25" s="7">
        <v>1000</v>
      </c>
      <c r="D25" s="8"/>
      <c r="E25" s="9" t="s">
        <v>33</v>
      </c>
      <c r="F25" s="7">
        <v>1000</v>
      </c>
      <c r="G25" s="7"/>
      <c r="H25" s="7">
        <f t="shared" si="0"/>
        <v>3</v>
      </c>
      <c r="I25" s="7">
        <f>IF(F25&gt;=C25,2*(F25-C25)/3,(F25-C25)/5)</f>
        <v>0</v>
      </c>
      <c r="J25" s="7">
        <f t="shared" si="1"/>
        <v>3</v>
      </c>
      <c r="K25" s="7">
        <f>C25+G25+H25+I25</f>
        <v>1003</v>
      </c>
    </row>
    <row r="26" spans="1:11" ht="12.75">
      <c r="A26" s="5">
        <v>24</v>
      </c>
      <c r="B26" s="6" t="s">
        <v>34</v>
      </c>
      <c r="C26" s="7">
        <v>1000</v>
      </c>
      <c r="D26" s="8"/>
      <c r="E26" s="9" t="s">
        <v>34</v>
      </c>
      <c r="F26" s="7">
        <v>1000</v>
      </c>
      <c r="G26" s="7"/>
      <c r="H26" s="7">
        <f t="shared" si="0"/>
        <v>3</v>
      </c>
      <c r="I26" s="7">
        <f>IF(F26&gt;=C26,2*(F26-C26)/3,(F26-C26)/5)</f>
        <v>0</v>
      </c>
      <c r="J26" s="7">
        <f t="shared" si="1"/>
        <v>3</v>
      </c>
      <c r="K26" s="7">
        <f>C26+G26+H26+I26</f>
        <v>1003</v>
      </c>
    </row>
    <row r="27" spans="1:11" ht="12.75">
      <c r="A27" s="5">
        <v>26</v>
      </c>
      <c r="B27" s="6" t="s">
        <v>35</v>
      </c>
      <c r="C27" s="7">
        <v>600</v>
      </c>
      <c r="D27" s="8">
        <v>1310734</v>
      </c>
      <c r="E27" s="9" t="s">
        <v>35</v>
      </c>
      <c r="F27" s="7">
        <v>600</v>
      </c>
      <c r="G27" s="7"/>
      <c r="H27" s="7">
        <f>nbjoueurs+1-A27</f>
        <v>1</v>
      </c>
      <c r="I27" s="7">
        <f>IF(F27&gt;=C27,2*(F27-C27)/3,(F27-C27)/5)</f>
        <v>0</v>
      </c>
      <c r="J27" s="7">
        <f>G27+H27+I27</f>
        <v>1</v>
      </c>
      <c r="K27" s="7">
        <f>C27+G27+H27+I27</f>
        <v>601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CNRS_CEFE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Bohbot</dc:creator>
  <cp:keywords/>
  <dc:description/>
  <cp:lastModifiedBy>Bohbot</cp:lastModifiedBy>
  <dcterms:created xsi:type="dcterms:W3CDTF">2004-11-22T14:09:41Z</dcterms:created>
  <dcterms:modified xsi:type="dcterms:W3CDTF">2004-11-22T14:12:21Z</dcterms:modified>
  <cp:category/>
  <cp:version/>
  <cp:contentType/>
  <cp:contentStatus/>
</cp:coreProperties>
</file>